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Override PartName="/xl/workbook.xml" ContentType="application/vnd.openxmlformats-officedocument.spreadsheetml.sheet.main+xml"/>
  <Default Extension="xml" ContentType="application/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minimized="1" xWindow="-80" yWindow="-260" windowWidth="19040" windowHeight="13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4" i="1"/>
  <c r="G4"/>
  <c r="I4"/>
  <c r="Q4"/>
  <c r="P5"/>
  <c r="G5"/>
  <c r="I5"/>
  <c r="Q5"/>
  <c r="P6"/>
  <c r="G6"/>
  <c r="I6"/>
  <c r="Q6"/>
  <c r="P7"/>
  <c r="G7"/>
  <c r="I7"/>
  <c r="Q7"/>
  <c r="P8"/>
  <c r="I8"/>
  <c r="Q8"/>
  <c r="P9"/>
  <c r="G9"/>
  <c r="I9"/>
  <c r="Q9"/>
  <c r="P10"/>
  <c r="I10"/>
  <c r="Q10"/>
  <c r="P11"/>
  <c r="I11"/>
  <c r="Q11"/>
  <c r="P12"/>
  <c r="I12"/>
  <c r="Q12"/>
  <c r="P3"/>
  <c r="G3"/>
  <c r="I3"/>
  <c r="Q3"/>
  <c r="F9"/>
  <c r="F7"/>
  <c r="F6"/>
  <c r="F5"/>
  <c r="F4"/>
  <c r="F3"/>
</calcChain>
</file>

<file path=xl/sharedStrings.xml><?xml version="1.0" encoding="utf-8"?>
<sst xmlns="http://schemas.openxmlformats.org/spreadsheetml/2006/main" count="52" uniqueCount="23">
  <si>
    <t>Efficiency</t>
  </si>
  <si>
    <t>C(t)</t>
  </si>
  <si>
    <t>N/A</t>
  </si>
  <si>
    <t>C1</t>
    <phoneticPr fontId="2" type="noConversion"/>
  </si>
  <si>
    <t>C2</t>
    <phoneticPr fontId="2" type="noConversion"/>
  </si>
  <si>
    <t>Cu1</t>
    <phoneticPr fontId="2" type="noConversion"/>
  </si>
  <si>
    <t>Cu2</t>
    <phoneticPr fontId="2" type="noConversion"/>
  </si>
  <si>
    <t>Cu3</t>
    <phoneticPr fontId="2" type="noConversion"/>
  </si>
  <si>
    <t>Cu2.1</t>
    <phoneticPr fontId="2" type="noConversion"/>
  </si>
  <si>
    <t>C3</t>
    <phoneticPr fontId="2" type="noConversion"/>
  </si>
  <si>
    <t>C2.1</t>
    <phoneticPr fontId="2" type="noConversion"/>
  </si>
  <si>
    <t>C2.2</t>
    <phoneticPr fontId="2" type="noConversion"/>
  </si>
  <si>
    <t>C2.3</t>
    <phoneticPr fontId="2" type="noConversion"/>
  </si>
  <si>
    <t>EF1</t>
    <phoneticPr fontId="2" type="noConversion"/>
  </si>
  <si>
    <t>MTIV</t>
    <phoneticPr fontId="2" type="noConversion"/>
  </si>
  <si>
    <t>PE2</t>
    <phoneticPr fontId="2" type="noConversion"/>
  </si>
  <si>
    <t>Sample</t>
    <phoneticPr fontId="2" type="noConversion"/>
  </si>
  <si>
    <t>Avg E</t>
    <phoneticPr fontId="2" type="noConversion"/>
  </si>
  <si>
    <t>Avg Ct</t>
    <phoneticPr fontId="2" type="noConversion"/>
  </si>
  <si>
    <t>AER</t>
    <phoneticPr fontId="2" type="noConversion"/>
  </si>
  <si>
    <t>R0 1/(1+AER)^Ct</t>
    <phoneticPr fontId="2" type="noConversion"/>
  </si>
  <si>
    <t>R0</t>
    <phoneticPr fontId="2" type="noConversion"/>
  </si>
  <si>
    <t>Norm. R0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</si>
</sst>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i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(Sheet1!$M$4,Sheet1!$M$5,Sheet1!$M$6,Sheet1!$M$10)</c:f>
              <c:strCache>
                <c:ptCount val="4"/>
                <c:pt idx="0">
                  <c:v>C2</c:v>
                </c:pt>
                <c:pt idx="1">
                  <c:v>C2.1</c:v>
                </c:pt>
                <c:pt idx="2">
                  <c:v>C2.2</c:v>
                </c:pt>
                <c:pt idx="3">
                  <c:v>Cu2</c:v>
                </c:pt>
              </c:strCache>
            </c:strRef>
          </c:cat>
          <c:val>
            <c:numRef>
              <c:f>(Sheet1!$Q$4,Sheet1!$Q$5,Sheet1!$Q$6,Sheet1!$Q$10)</c:f>
              <c:numCache>
                <c:formatCode>General</c:formatCode>
                <c:ptCount val="4"/>
                <c:pt idx="0">
                  <c:v>1.93647097254547E-22</c:v>
                </c:pt>
                <c:pt idx="1">
                  <c:v>1.14711121390222E-20</c:v>
                </c:pt>
                <c:pt idx="2">
                  <c:v>3.42858407147262E-21</c:v>
                </c:pt>
                <c:pt idx="3">
                  <c:v>8.74807082552572E-22</c:v>
                </c:pt>
              </c:numCache>
            </c:numRef>
          </c:val>
        </c:ser>
        <c:axId val="523047704"/>
        <c:axId val="523064952"/>
      </c:barChart>
      <c:catAx>
        <c:axId val="523047704"/>
        <c:scaling>
          <c:orientation val="minMax"/>
        </c:scaling>
        <c:axPos val="b"/>
        <c:tickLblPos val="nextTo"/>
        <c:crossAx val="523064952"/>
        <c:crosses val="autoZero"/>
        <c:auto val="1"/>
        <c:lblAlgn val="ctr"/>
        <c:lblOffset val="100"/>
      </c:catAx>
      <c:valAx>
        <c:axId val="523064952"/>
        <c:scaling>
          <c:orientation val="minMax"/>
        </c:scaling>
        <c:axPos val="l"/>
        <c:majorGridlines/>
        <c:numFmt formatCode="General" sourceLinked="1"/>
        <c:tickLblPos val="nextTo"/>
        <c:crossAx val="52304770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lineChart>
        <c:grouping val="stacked"/>
        <c:ser>
          <c:idx val="0"/>
          <c:order val="0"/>
          <c:val>
            <c:numRef>
              <c:f>Sheet1!$I$3:$I$12</c:f>
              <c:numCache>
                <c:formatCode>General</c:formatCode>
                <c:ptCount val="10"/>
                <c:pt idx="0">
                  <c:v>6.55389723930428E-38</c:v>
                </c:pt>
                <c:pt idx="1">
                  <c:v>6.06132632462183E-36</c:v>
                </c:pt>
                <c:pt idx="2">
                  <c:v>7.00054233768675E-38</c:v>
                </c:pt>
                <c:pt idx="3">
                  <c:v>1.61363175316513E-37</c:v>
                </c:pt>
                <c:pt idx="4">
                  <c:v>1.74052636706555E-35</c:v>
                </c:pt>
                <c:pt idx="5">
                  <c:v>1.22454935280713E-35</c:v>
                </c:pt>
                <c:pt idx="6">
                  <c:v>3.18910661993432E-37</c:v>
                </c:pt>
                <c:pt idx="7">
                  <c:v>1.36011093679389E-36</c:v>
                </c:pt>
                <c:pt idx="8">
                  <c:v>1.43518038004316E-34</c:v>
                </c:pt>
                <c:pt idx="9">
                  <c:v>4.61100203628932E-38</c:v>
                </c:pt>
              </c:numCache>
            </c:numRef>
          </c:val>
        </c:ser>
        <c:marker val="1"/>
        <c:axId val="523117048"/>
        <c:axId val="523119992"/>
      </c:lineChart>
      <c:catAx>
        <c:axId val="523117048"/>
        <c:scaling>
          <c:orientation val="minMax"/>
        </c:scaling>
        <c:axPos val="b"/>
        <c:tickLblPos val="nextTo"/>
        <c:crossAx val="523119992"/>
        <c:crosses val="autoZero"/>
        <c:auto val="1"/>
        <c:lblAlgn val="ctr"/>
        <c:lblOffset val="100"/>
      </c:catAx>
      <c:valAx>
        <c:axId val="523119992"/>
        <c:scaling>
          <c:orientation val="minMax"/>
        </c:scaling>
        <c:axPos val="l"/>
        <c:majorGridlines/>
        <c:numFmt formatCode="General" sourceLinked="1"/>
        <c:tickLblPos val="nextTo"/>
        <c:crossAx val="523117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10</xdr:row>
      <xdr:rowOff>0</xdr:rowOff>
    </xdr:from>
    <xdr:to>
      <xdr:col>16</xdr:col>
      <xdr:colOff>736600</xdr:colOff>
      <xdr:row>26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12</xdr:row>
      <xdr:rowOff>114300</xdr:rowOff>
    </xdr:from>
    <xdr:to>
      <xdr:col>11</xdr:col>
      <xdr:colOff>63500</xdr:colOff>
      <xdr:row>29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2"/>
  <sheetViews>
    <sheetView tabSelected="1" view="pageLayout" topLeftCell="F3" workbookViewId="0">
      <selection activeCell="F17" sqref="F17"/>
    </sheetView>
  </sheetViews>
  <sheetFormatPr baseColWidth="10" defaultRowHeight="13"/>
  <cols>
    <col min="5" max="5" width="12.28515625" bestFit="1" customWidth="1"/>
    <col min="9" max="9" width="11.28515625" bestFit="1" customWidth="1"/>
    <col min="16" max="17" width="12.28515625" bestFit="1" customWidth="1"/>
  </cols>
  <sheetData>
    <row r="1" spans="1:17">
      <c r="A1" t="s">
        <v>13</v>
      </c>
      <c r="J1" t="s">
        <v>14</v>
      </c>
      <c r="M1" t="s">
        <v>15</v>
      </c>
    </row>
    <row r="2" spans="1:17">
      <c r="A2" t="s">
        <v>16</v>
      </c>
      <c r="B2" t="s">
        <v>0</v>
      </c>
      <c r="C2" t="s">
        <v>1</v>
      </c>
      <c r="D2" t="s">
        <v>0</v>
      </c>
      <c r="E2" t="s">
        <v>1</v>
      </c>
      <c r="F2" t="s">
        <v>17</v>
      </c>
      <c r="G2" t="s">
        <v>18</v>
      </c>
      <c r="H2" t="s">
        <v>19</v>
      </c>
      <c r="I2" t="s">
        <v>20</v>
      </c>
      <c r="J2" t="s">
        <v>16</v>
      </c>
      <c r="K2" t="s">
        <v>0</v>
      </c>
      <c r="L2" t="s">
        <v>1</v>
      </c>
      <c r="M2" t="s">
        <v>16</v>
      </c>
      <c r="N2" t="s">
        <v>0</v>
      </c>
      <c r="O2" t="s">
        <v>1</v>
      </c>
      <c r="P2" t="s">
        <v>21</v>
      </c>
      <c r="Q2" t="s">
        <v>22</v>
      </c>
    </row>
    <row r="3" spans="1:17">
      <c r="A3" t="s">
        <v>3</v>
      </c>
      <c r="B3">
        <v>65.39</v>
      </c>
      <c r="C3">
        <v>19.48</v>
      </c>
      <c r="D3" s="1">
        <v>48.14</v>
      </c>
      <c r="E3" s="1">
        <v>18.88</v>
      </c>
      <c r="F3">
        <f>B3</f>
        <v>65.39</v>
      </c>
      <c r="G3">
        <f>C3</f>
        <v>19.48</v>
      </c>
      <c r="H3">
        <v>80.0595</v>
      </c>
      <c r="I3">
        <f>1/((1+H3)^G3)</f>
        <v>6.5538972393042823E-38</v>
      </c>
      <c r="J3" t="s">
        <v>3</v>
      </c>
      <c r="K3">
        <v>20.28</v>
      </c>
      <c r="L3">
        <v>28.99</v>
      </c>
      <c r="M3" t="s">
        <v>3</v>
      </c>
      <c r="N3" s="2">
        <v>56.58</v>
      </c>
      <c r="O3">
        <v>32.18</v>
      </c>
      <c r="P3">
        <f>1/((1+N3)^O3)</f>
        <v>2.2618196030680964E-57</v>
      </c>
      <c r="Q3">
        <f>P3/I3</f>
        <v>3.4511062967294798E-20</v>
      </c>
    </row>
    <row r="4" spans="1:17">
      <c r="A4" t="s">
        <v>4</v>
      </c>
      <c r="B4">
        <v>68.88</v>
      </c>
      <c r="C4">
        <v>18.690000000000001</v>
      </c>
      <c r="D4">
        <v>63.38</v>
      </c>
      <c r="E4">
        <v>18.21</v>
      </c>
      <c r="F4">
        <f t="shared" ref="F4:G7" si="0">AVERAGE(B4,D4)</f>
        <v>66.13</v>
      </c>
      <c r="G4">
        <f t="shared" si="0"/>
        <v>18.450000000000003</v>
      </c>
      <c r="H4">
        <v>80.0595</v>
      </c>
      <c r="I4">
        <f t="shared" ref="I4:I12" si="1">1/((1+H4)^G4)</f>
        <v>6.0613263246218317E-36</v>
      </c>
      <c r="J4" t="s">
        <v>4</v>
      </c>
      <c r="K4">
        <v>13.95</v>
      </c>
      <c r="L4">
        <v>33.72</v>
      </c>
      <c r="M4" t="s">
        <v>4</v>
      </c>
      <c r="N4">
        <v>60.22</v>
      </c>
      <c r="O4">
        <v>31.86</v>
      </c>
      <c r="P4">
        <f t="shared" ref="P4:P12" si="2">1/((1+N4)^O4)</f>
        <v>1.1737582482755928E-57</v>
      </c>
      <c r="Q4">
        <f>P4/I4</f>
        <v>1.9364709725454751E-22</v>
      </c>
    </row>
    <row r="5" spans="1:17">
      <c r="A5" t="s">
        <v>10</v>
      </c>
      <c r="B5">
        <v>83.96</v>
      </c>
      <c r="C5">
        <v>19.739999999999998</v>
      </c>
      <c r="D5">
        <v>63.4</v>
      </c>
      <c r="E5">
        <v>19.190000000000001</v>
      </c>
      <c r="F5">
        <f t="shared" si="0"/>
        <v>73.679999999999993</v>
      </c>
      <c r="G5">
        <f t="shared" si="0"/>
        <v>19.465</v>
      </c>
      <c r="H5">
        <v>80.0595</v>
      </c>
      <c r="I5">
        <f t="shared" si="1"/>
        <v>7.0005423376867498E-38</v>
      </c>
      <c r="J5" t="s">
        <v>10</v>
      </c>
      <c r="K5" t="s">
        <v>2</v>
      </c>
      <c r="L5" t="s">
        <v>2</v>
      </c>
      <c r="M5" t="s">
        <v>10</v>
      </c>
      <c r="N5">
        <v>62.01</v>
      </c>
      <c r="O5">
        <v>31.73</v>
      </c>
      <c r="P5">
        <f t="shared" si="2"/>
        <v>8.0304006189577238E-58</v>
      </c>
      <c r="Q5">
        <f t="shared" ref="Q5:Q12" si="3">P5/I5</f>
        <v>1.1471112139022188E-20</v>
      </c>
    </row>
    <row r="6" spans="1:17">
      <c r="A6" t="s">
        <v>11</v>
      </c>
      <c r="B6">
        <v>79.23</v>
      </c>
      <c r="C6">
        <v>19.5</v>
      </c>
      <c r="D6">
        <v>94.42</v>
      </c>
      <c r="E6">
        <v>19.05</v>
      </c>
      <c r="F6">
        <f t="shared" si="0"/>
        <v>86.825000000000003</v>
      </c>
      <c r="G6">
        <f t="shared" si="0"/>
        <v>19.274999999999999</v>
      </c>
      <c r="H6">
        <v>80.0595</v>
      </c>
      <c r="I6">
        <f t="shared" si="1"/>
        <v>1.6136317531651283E-37</v>
      </c>
      <c r="J6" t="s">
        <v>11</v>
      </c>
      <c r="K6">
        <v>28.08</v>
      </c>
      <c r="L6">
        <v>35.76</v>
      </c>
      <c r="M6" t="s">
        <v>11</v>
      </c>
      <c r="N6">
        <v>68.069999999999993</v>
      </c>
      <c r="O6">
        <v>31.13</v>
      </c>
      <c r="P6">
        <f t="shared" si="2"/>
        <v>5.5324721261243917E-58</v>
      </c>
      <c r="Q6">
        <f t="shared" si="3"/>
        <v>3.4285840714726167E-21</v>
      </c>
    </row>
    <row r="7" spans="1:17">
      <c r="A7" t="s">
        <v>12</v>
      </c>
      <c r="B7">
        <v>73.14</v>
      </c>
      <c r="C7">
        <v>17.97</v>
      </c>
      <c r="D7">
        <v>72.31</v>
      </c>
      <c r="E7">
        <v>18.45</v>
      </c>
      <c r="F7">
        <f t="shared" si="0"/>
        <v>72.724999999999994</v>
      </c>
      <c r="G7">
        <f t="shared" si="0"/>
        <v>18.21</v>
      </c>
      <c r="H7">
        <v>80.0595</v>
      </c>
      <c r="I7">
        <f t="shared" si="1"/>
        <v>1.7405263670655497E-35</v>
      </c>
      <c r="J7" t="s">
        <v>12</v>
      </c>
      <c r="K7">
        <v>6.1</v>
      </c>
      <c r="L7">
        <v>27.72</v>
      </c>
      <c r="M7" t="s">
        <v>12</v>
      </c>
      <c r="N7" s="2">
        <v>43.4</v>
      </c>
      <c r="O7">
        <v>30.07</v>
      </c>
      <c r="P7">
        <f t="shared" si="2"/>
        <v>2.9053207686130384E-50</v>
      </c>
      <c r="Q7">
        <f t="shared" si="3"/>
        <v>1.6692196243549477E-15</v>
      </c>
    </row>
    <row r="8" spans="1:17">
      <c r="A8" t="s">
        <v>9</v>
      </c>
      <c r="B8" s="1">
        <v>49.8</v>
      </c>
      <c r="C8" s="1">
        <v>17.309999999999999</v>
      </c>
      <c r="D8">
        <v>100.07</v>
      </c>
      <c r="E8">
        <v>18.29</v>
      </c>
      <c r="F8">
        <v>100.07</v>
      </c>
      <c r="G8">
        <v>18.29</v>
      </c>
      <c r="H8">
        <v>80.0595</v>
      </c>
      <c r="I8">
        <f t="shared" si="1"/>
        <v>1.2245493528071311E-35</v>
      </c>
      <c r="J8" t="s">
        <v>9</v>
      </c>
      <c r="K8">
        <v>4.38</v>
      </c>
      <c r="L8">
        <v>32.340000000000003</v>
      </c>
      <c r="M8" t="s">
        <v>9</v>
      </c>
      <c r="N8" s="2">
        <v>17.82</v>
      </c>
      <c r="O8">
        <v>29.03</v>
      </c>
      <c r="P8">
        <f t="shared" si="2"/>
        <v>9.9492984305212016E-38</v>
      </c>
      <c r="Q8">
        <f t="shared" si="3"/>
        <v>8.1248652067094241E-3</v>
      </c>
    </row>
    <row r="9" spans="1:17">
      <c r="A9" t="s">
        <v>5</v>
      </c>
      <c r="B9">
        <v>72.53</v>
      </c>
      <c r="C9">
        <v>19.11</v>
      </c>
      <c r="D9">
        <v>76.3</v>
      </c>
      <c r="E9">
        <v>19.13</v>
      </c>
      <c r="F9">
        <f>AVERAGE(B9,D9)</f>
        <v>74.414999999999992</v>
      </c>
      <c r="G9">
        <f>AVERAGE(C9,E9)</f>
        <v>19.119999999999997</v>
      </c>
      <c r="H9">
        <v>80.0595</v>
      </c>
      <c r="I9">
        <f t="shared" si="1"/>
        <v>3.1891066199343214E-37</v>
      </c>
      <c r="J9" t="s">
        <v>5</v>
      </c>
      <c r="K9">
        <v>10.16</v>
      </c>
      <c r="L9">
        <v>32.26</v>
      </c>
      <c r="M9" t="s">
        <v>5</v>
      </c>
      <c r="N9" s="2">
        <v>32.61</v>
      </c>
      <c r="O9">
        <v>29.56</v>
      </c>
      <c r="P9">
        <f t="shared" si="2"/>
        <v>7.5438105170822559E-46</v>
      </c>
      <c r="Q9">
        <f t="shared" si="3"/>
        <v>2.3654933547620363E-9</v>
      </c>
    </row>
    <row r="10" spans="1:17">
      <c r="A10" t="s">
        <v>6</v>
      </c>
      <c r="B10">
        <v>60.36</v>
      </c>
      <c r="C10">
        <v>18.79</v>
      </c>
      <c r="D10" s="1">
        <v>39.520000000000003</v>
      </c>
      <c r="E10" s="1">
        <v>17.829999999999998</v>
      </c>
      <c r="F10">
        <v>60.36</v>
      </c>
      <c r="G10">
        <v>18.79</v>
      </c>
      <c r="H10">
        <v>80.0595</v>
      </c>
      <c r="I10">
        <f t="shared" si="1"/>
        <v>1.3601109367938894E-36</v>
      </c>
      <c r="J10" t="s">
        <v>6</v>
      </c>
      <c r="K10">
        <v>28.6</v>
      </c>
      <c r="L10">
        <v>30.75</v>
      </c>
      <c r="M10" t="s">
        <v>6</v>
      </c>
      <c r="N10">
        <v>72</v>
      </c>
      <c r="O10">
        <v>30.55</v>
      </c>
      <c r="P10">
        <f t="shared" si="2"/>
        <v>1.189834680564508E-57</v>
      </c>
      <c r="Q10">
        <f t="shared" si="3"/>
        <v>8.7480708255257202E-22</v>
      </c>
    </row>
    <row r="11" spans="1:17">
      <c r="A11" t="s">
        <v>8</v>
      </c>
      <c r="B11" s="1">
        <v>66.09</v>
      </c>
      <c r="C11" s="1">
        <v>3.77</v>
      </c>
      <c r="D11">
        <v>84.26</v>
      </c>
      <c r="E11">
        <v>17.73</v>
      </c>
      <c r="F11">
        <v>84.26</v>
      </c>
      <c r="G11">
        <v>17.73</v>
      </c>
      <c r="H11">
        <v>80.0595</v>
      </c>
      <c r="I11">
        <f t="shared" si="1"/>
        <v>1.4351803800431609E-34</v>
      </c>
      <c r="J11" t="s">
        <v>8</v>
      </c>
      <c r="K11">
        <v>16.93</v>
      </c>
      <c r="L11">
        <v>26.47</v>
      </c>
      <c r="M11" t="s">
        <v>8</v>
      </c>
      <c r="N11" s="2">
        <v>44.2</v>
      </c>
      <c r="O11">
        <v>28.64</v>
      </c>
      <c r="P11">
        <f t="shared" si="2"/>
        <v>3.9521664490312805E-48</v>
      </c>
      <c r="Q11">
        <f t="shared" si="3"/>
        <v>2.7537768102100342E-14</v>
      </c>
    </row>
    <row r="12" spans="1:17">
      <c r="A12" t="s">
        <v>7</v>
      </c>
      <c r="B12">
        <v>116.74</v>
      </c>
      <c r="C12">
        <v>19.559999999999999</v>
      </c>
      <c r="D12" s="1">
        <v>51.39</v>
      </c>
      <c r="E12" s="1">
        <v>18.309999999999999</v>
      </c>
      <c r="F12">
        <v>116.74</v>
      </c>
      <c r="G12">
        <v>19.559999999999999</v>
      </c>
      <c r="H12">
        <v>80.0595</v>
      </c>
      <c r="I12">
        <f t="shared" si="1"/>
        <v>4.6110020362893208E-38</v>
      </c>
      <c r="J12" t="s">
        <v>7</v>
      </c>
      <c r="K12">
        <v>13.08</v>
      </c>
      <c r="L12">
        <v>29.26</v>
      </c>
      <c r="M12" t="s">
        <v>7</v>
      </c>
      <c r="N12" s="2">
        <v>12.95</v>
      </c>
      <c r="O12">
        <v>28.87</v>
      </c>
      <c r="P12">
        <f t="shared" si="2"/>
        <v>9.0394628927344372E-34</v>
      </c>
      <c r="Q12">
        <f t="shared" si="3"/>
        <v>19604.118197286454</v>
      </c>
    </row>
  </sheetData>
  <sortState ref="A2:E1048576">
    <sortCondition ref="C3:C1048576"/>
    <sortCondition ref="B3:B1048576"/>
  </sortState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2010-05-12T23:33:53Z</dcterms:created>
  <dcterms:modified xsi:type="dcterms:W3CDTF">2010-07-24T17:55:34Z</dcterms:modified>
</cp:coreProperties>
</file>